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Лист1" sheetId="1" r:id="rId1"/>
  </sheets>
  <definedNames>
    <definedName name="_xlnm.Print_Area" localSheetId="0">'Лист1'!$A$1:$E$34</definedName>
  </definedNames>
  <calcPr fullCalcOnLoad="1"/>
</workbook>
</file>

<file path=xl/sharedStrings.xml><?xml version="1.0" encoding="utf-8"?>
<sst xmlns="http://schemas.openxmlformats.org/spreadsheetml/2006/main" count="55" uniqueCount="54">
  <si>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</si>
  <si>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</si>
  <si>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</si>
  <si>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</si>
  <si>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</si>
  <si>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</si>
  <si>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</si>
  <si>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</si>
  <si>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</si>
  <si>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</si>
  <si>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</si>
  <si>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</si>
  <si>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</si>
  <si>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</si>
  <si>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</si>
  <si>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</si>
  <si>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</si>
  <si>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</si>
  <si>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</si>
  <si>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</si>
  <si>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</si>
  <si>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</si>
  <si>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</si>
  <si>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</si>
  <si>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</si>
  <si>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</si>
  <si>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</si>
  <si>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</si>
  <si>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</si>
  <si>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</si>
  <si>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</si>
  <si>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</si>
  <si>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</si>
  <si>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</si>
  <si>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</si>
  <si>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</si>
  <si>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</si>
  <si>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</si>
  <si>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</si>
  <si>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</si>
  <si>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</si>
  <si>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</si>
  <si>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</si>
  <si>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</si>
  <si>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</si>
  <si>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</si>
  <si>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</si>
  <si>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</si>
  <si>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</si>
  <si>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більше 200</t>
  </si>
  <si>
    <t>Рентна плата та плата за використання інших природних ресурсів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</si>
  <si>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</si>
  <si>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</si>
  <si>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станом на 10 червня 2019 року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</si>
</sst>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00000"/>
    <numFmt numFmtId="174" formatCode="0.0"/>
    <numFmt numFmtId="175" formatCode="0.000"/>
  </numFmts>
  <fonts count="32">
    <font>
      <sz val="10"/>
      <name val="Arial Cyr"/>
      <family val="0"/>
    </font>
    <font>
      <sz val="10"/>
      <color indexed="8"/>
      <name val="Calibri"/>
      <family val="2"/>
    </font>
    <font>
      <sz val="10"/>
      <name val="Helv"/>
      <family val="0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4" fillId="0" borderId="0">
      <alignment/>
      <protection/>
    </xf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5" fillId="26" borderId="1" applyNumberFormat="0" applyAlignment="0" applyProtection="0"/>
    <xf numFmtId="0" fontId="6" fillId="27" borderId="2" applyNumberFormat="0" applyAlignment="0" applyProtection="0"/>
    <xf numFmtId="0" fontId="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8" borderId="7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15" fillId="30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2" fillId="0" borderId="0" xfId="57" applyFont="1" applyFill="1" applyAlignment="1">
      <alignment horizontal="left" vertical="center" wrapText="1"/>
      <protection/>
    </xf>
    <xf numFmtId="0" fontId="21" fillId="0" borderId="0" xfId="57" applyFont="1" applyFill="1" applyAlignment="1">
      <alignment vertical="center"/>
      <protection/>
    </xf>
    <xf numFmtId="0" fontId="21" fillId="0" borderId="0" xfId="57" applyFont="1" applyFill="1" applyAlignment="1">
      <alignment horizontal="right" vertical="center"/>
      <protection/>
    </xf>
    <xf numFmtId="49" fontId="22" fillId="0" borderId="10" xfId="57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22" fillId="0" borderId="0" xfId="57" applyFont="1" applyFill="1" applyAlignment="1">
      <alignment vertical="center"/>
      <protection/>
    </xf>
    <xf numFmtId="49" fontId="22" fillId="0" borderId="11" xfId="57" applyNumberFormat="1" applyFont="1" applyFill="1" applyBorder="1" applyAlignment="1" applyProtection="1">
      <alignment horizontal="center" vertical="center"/>
      <protection/>
    </xf>
    <xf numFmtId="0" fontId="22" fillId="0" borderId="12" xfId="57" applyFont="1" applyFill="1" applyBorder="1" applyAlignment="1" applyProtection="1">
      <alignment horizontal="left" vertical="center" wrapText="1"/>
      <protection/>
    </xf>
    <xf numFmtId="172" fontId="22" fillId="0" borderId="13" xfId="57" applyNumberFormat="1" applyFont="1" applyFill="1" applyBorder="1" applyAlignment="1">
      <alignment horizontal="right" vertical="center" wrapText="1" shrinkToFit="1"/>
      <protection/>
    </xf>
    <xf numFmtId="0" fontId="22" fillId="0" borderId="14" xfId="57" applyFont="1" applyFill="1" applyBorder="1" applyAlignment="1" applyProtection="1">
      <alignment horizontal="left" vertical="center" wrapText="1"/>
      <protection/>
    </xf>
    <xf numFmtId="0" fontId="21" fillId="0" borderId="15" xfId="57" applyFont="1" applyFill="1" applyBorder="1" applyAlignment="1">
      <alignment horizontal="center" vertical="center" wrapText="1"/>
      <protection/>
    </xf>
    <xf numFmtId="172" fontId="21" fillId="0" borderId="16" xfId="57" applyNumberFormat="1" applyFont="1" applyFill="1" applyBorder="1" applyAlignment="1">
      <alignment horizontal="right" vertical="center" wrapText="1" shrinkToFit="1"/>
      <protection/>
    </xf>
    <xf numFmtId="172" fontId="21" fillId="0" borderId="17" xfId="57" applyNumberFormat="1" applyFont="1" applyFill="1" applyBorder="1" applyAlignment="1">
      <alignment horizontal="right" vertical="center" wrapText="1" shrinkToFit="1"/>
      <protection/>
    </xf>
    <xf numFmtId="173" fontId="24" fillId="0" borderId="18" xfId="57" applyNumberFormat="1" applyFont="1" applyFill="1" applyBorder="1" applyAlignment="1" applyProtection="1">
      <alignment horizontal="right" vertical="center"/>
      <protection hidden="1"/>
    </xf>
    <xf numFmtId="0" fontId="24" fillId="0" borderId="16" xfId="57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Alignment="1">
      <alignment vertical="center"/>
    </xf>
    <xf numFmtId="172" fontId="21" fillId="0" borderId="19" xfId="57" applyNumberFormat="1" applyFont="1" applyFill="1" applyBorder="1" applyAlignment="1" applyProtection="1">
      <alignment horizontal="center" vertical="center"/>
      <protection hidden="1"/>
    </xf>
    <xf numFmtId="0" fontId="21" fillId="0" borderId="20" xfId="57" applyFont="1" applyFill="1" applyBorder="1" applyAlignment="1">
      <alignment horizontal="center" vertical="center" wrapText="1"/>
      <protection/>
    </xf>
    <xf numFmtId="0" fontId="21" fillId="0" borderId="16" xfId="63" applyFont="1" applyFill="1" applyBorder="1" applyAlignment="1">
      <alignment horizontal="center" vertical="center" wrapText="1"/>
      <protection/>
    </xf>
    <xf numFmtId="0" fontId="21" fillId="0" borderId="17" xfId="57" applyFont="1" applyFill="1" applyBorder="1" applyAlignment="1">
      <alignment horizontal="center" vertical="center" wrapText="1"/>
      <protection/>
    </xf>
    <xf numFmtId="0" fontId="21" fillId="26" borderId="15" xfId="57" applyNumberFormat="1" applyFont="1" applyFill="1" applyBorder="1" applyAlignment="1" applyProtection="1">
      <alignment horizontal="center" vertical="center"/>
      <protection/>
    </xf>
    <xf numFmtId="0" fontId="21" fillId="26" borderId="16" xfId="57" applyFont="1" applyFill="1" applyBorder="1" applyAlignment="1" applyProtection="1">
      <alignment horizontal="center" vertical="center" wrapText="1"/>
      <protection/>
    </xf>
    <xf numFmtId="172" fontId="21" fillId="26" borderId="16" xfId="57" applyNumberFormat="1" applyFont="1" applyFill="1" applyBorder="1" applyAlignment="1">
      <alignment horizontal="right" vertical="center" wrapText="1" shrinkToFit="1"/>
      <protection/>
    </xf>
    <xf numFmtId="172" fontId="21" fillId="26" borderId="17" xfId="57" applyNumberFormat="1" applyFont="1" applyFill="1" applyBorder="1" applyAlignment="1">
      <alignment horizontal="right" vertical="center" wrapText="1" shrinkToFit="1"/>
      <protection/>
    </xf>
    <xf numFmtId="49" fontId="22" fillId="0" borderId="21" xfId="57" applyNumberFormat="1" applyFont="1" applyFill="1" applyBorder="1" applyAlignment="1" applyProtection="1">
      <alignment horizontal="center" vertical="center"/>
      <protection/>
    </xf>
    <xf numFmtId="0" fontId="22" fillId="0" borderId="22" xfId="57" applyFont="1" applyFill="1" applyBorder="1" applyAlignment="1" applyProtection="1">
      <alignment vertical="center" wrapText="1"/>
      <protection/>
    </xf>
    <xf numFmtId="172" fontId="22" fillId="0" borderId="22" xfId="57" applyNumberFormat="1" applyFont="1" applyFill="1" applyBorder="1" applyAlignment="1">
      <alignment horizontal="right" vertical="center" wrapText="1" shrinkToFit="1"/>
      <protection/>
    </xf>
    <xf numFmtId="172" fontId="22" fillId="0" borderId="23" xfId="57" applyNumberFormat="1" applyFont="1" applyFill="1" applyBorder="1" applyAlignment="1">
      <alignment horizontal="right" vertical="center" wrapText="1" shrinkToFit="1"/>
      <protection/>
    </xf>
    <xf numFmtId="0" fontId="22" fillId="0" borderId="12" xfId="57" applyFont="1" applyFill="1" applyBorder="1" applyAlignment="1" applyProtection="1">
      <alignment vertical="center" wrapText="1"/>
      <protection/>
    </xf>
    <xf numFmtId="172" fontId="22" fillId="0" borderId="12" xfId="57" applyNumberFormat="1" applyFont="1" applyFill="1" applyBorder="1" applyAlignment="1">
      <alignment horizontal="right" vertical="center" wrapText="1" shrinkToFit="1"/>
      <protection/>
    </xf>
    <xf numFmtId="0" fontId="26" fillId="0" borderId="22" xfId="57" applyFont="1" applyFill="1" applyBorder="1" applyAlignment="1" applyProtection="1">
      <alignment horizontal="left" vertical="center" wrapText="1"/>
      <protection/>
    </xf>
    <xf numFmtId="0" fontId="26" fillId="0" borderId="12" xfId="57" applyFont="1" applyFill="1" applyBorder="1" applyAlignment="1" applyProtection="1">
      <alignment horizontal="left" vertical="center" wrapText="1"/>
      <protection/>
    </xf>
    <xf numFmtId="0" fontId="26" fillId="0" borderId="14" xfId="57" applyFont="1" applyFill="1" applyBorder="1" applyAlignment="1" applyProtection="1">
      <alignment horizontal="left" vertical="center" wrapText="1"/>
      <protection/>
    </xf>
    <xf numFmtId="172" fontId="22" fillId="0" borderId="14" xfId="57" applyNumberFormat="1" applyFont="1" applyFill="1" applyBorder="1" applyAlignment="1">
      <alignment horizontal="right" vertical="center" wrapText="1" shrinkToFit="1"/>
      <protection/>
    </xf>
    <xf numFmtId="172" fontId="27" fillId="0" borderId="13" xfId="57" applyNumberFormat="1" applyFont="1" applyFill="1" applyBorder="1" applyAlignment="1">
      <alignment horizontal="right" vertical="center" wrapText="1" shrinkToFit="1"/>
      <protection/>
    </xf>
    <xf numFmtId="172" fontId="22" fillId="0" borderId="24" xfId="57" applyNumberFormat="1" applyFont="1" applyFill="1" applyBorder="1" applyAlignment="1">
      <alignment horizontal="right" vertical="center" wrapText="1" shrinkToFit="1"/>
      <protection/>
    </xf>
    <xf numFmtId="0" fontId="21" fillId="27" borderId="18" xfId="57" applyFont="1" applyFill="1" applyBorder="1" applyAlignment="1">
      <alignment horizontal="center" vertical="center" wrapText="1"/>
      <protection/>
    </xf>
    <xf numFmtId="0" fontId="24" fillId="27" borderId="16" xfId="63" applyFont="1" applyFill="1" applyBorder="1" applyAlignment="1" applyProtection="1">
      <alignment horizontal="center" vertical="center" wrapText="1"/>
      <protection/>
    </xf>
    <xf numFmtId="172" fontId="21" fillId="27" borderId="25" xfId="57" applyNumberFormat="1" applyFont="1" applyFill="1" applyBorder="1" applyAlignment="1">
      <alignment horizontal="right" vertical="center" wrapText="1" shrinkToFit="1"/>
      <protection/>
    </xf>
    <xf numFmtId="172" fontId="21" fillId="27" borderId="17" xfId="57" applyNumberFormat="1" applyFont="1" applyFill="1" applyBorder="1" applyAlignment="1">
      <alignment horizontal="right" vertical="center" wrapText="1" shrinkToFit="1"/>
      <protection/>
    </xf>
    <xf numFmtId="0" fontId="22" fillId="0" borderId="26" xfId="57" applyFont="1" applyBorder="1" applyAlignment="1">
      <alignment horizontal="center" vertical="center" wrapText="1"/>
      <protection/>
    </xf>
    <xf numFmtId="0" fontId="22" fillId="0" borderId="27" xfId="57" applyFont="1" applyBorder="1" applyAlignment="1">
      <alignment horizontal="left" vertical="center"/>
      <protection/>
    </xf>
    <xf numFmtId="172" fontId="22" fillId="0" borderId="27" xfId="57" applyNumberFormat="1" applyFont="1" applyFill="1" applyBorder="1" applyAlignment="1">
      <alignment vertical="center"/>
      <protection/>
    </xf>
    <xf numFmtId="172" fontId="22" fillId="0" borderId="28" xfId="57" applyNumberFormat="1" applyFont="1" applyFill="1" applyBorder="1" applyAlignment="1">
      <alignment vertical="center"/>
      <protection/>
    </xf>
    <xf numFmtId="0" fontId="22" fillId="0" borderId="11" xfId="57" applyFont="1" applyBorder="1" applyAlignment="1">
      <alignment horizontal="center" vertical="center" wrapText="1"/>
      <protection/>
    </xf>
    <xf numFmtId="0" fontId="22" fillId="0" borderId="12" xfId="57" applyFont="1" applyBorder="1" applyAlignment="1">
      <alignment horizontal="left" vertical="center"/>
      <protection/>
    </xf>
    <xf numFmtId="172" fontId="22" fillId="0" borderId="12" xfId="57" applyNumberFormat="1" applyFont="1" applyFill="1" applyBorder="1" applyAlignment="1">
      <alignment vertical="center"/>
      <protection/>
    </xf>
    <xf numFmtId="172" fontId="22" fillId="0" borderId="13" xfId="57" applyNumberFormat="1" applyFont="1" applyFill="1" applyBorder="1" applyAlignment="1">
      <alignment vertical="center"/>
      <protection/>
    </xf>
    <xf numFmtId="0" fontId="22" fillId="0" borderId="22" xfId="57" applyFont="1" applyBorder="1" applyAlignment="1">
      <alignment horizontal="left" vertical="center"/>
      <protection/>
    </xf>
    <xf numFmtId="0" fontId="21" fillId="27" borderId="29" xfId="57" applyFont="1" applyFill="1" applyBorder="1" applyAlignment="1">
      <alignment horizontal="center" vertical="center" wrapText="1"/>
      <protection/>
    </xf>
    <xf numFmtId="172" fontId="21" fillId="27" borderId="30" xfId="57" applyNumberFormat="1" applyFont="1" applyFill="1" applyBorder="1" applyAlignment="1">
      <alignment horizontal="right" vertical="center" wrapText="1" shrinkToFit="1"/>
      <protection/>
    </xf>
    <xf numFmtId="174" fontId="28" fillId="0" borderId="12" xfId="55" applyNumberFormat="1" applyFont="1" applyBorder="1">
      <alignment/>
      <protection/>
    </xf>
    <xf numFmtId="0" fontId="28" fillId="0" borderId="12" xfId="55" applyFont="1" applyBorder="1">
      <alignment/>
      <protection/>
    </xf>
    <xf numFmtId="172" fontId="22" fillId="0" borderId="13" xfId="57" applyNumberFormat="1" applyFont="1" applyFill="1" applyBorder="1" applyAlignment="1">
      <alignment horizontal="right" wrapText="1" shrinkToFit="1"/>
      <protection/>
    </xf>
    <xf numFmtId="172" fontId="22" fillId="0" borderId="31" xfId="57" applyNumberFormat="1" applyFont="1" applyFill="1" applyBorder="1" applyAlignment="1">
      <alignment horizontal="right" wrapText="1" shrinkToFit="1"/>
      <protection/>
    </xf>
    <xf numFmtId="172" fontId="0" fillId="0" borderId="0" xfId="0" applyNumberFormat="1" applyFont="1" applyAlignment="1">
      <alignment vertical="center"/>
    </xf>
    <xf numFmtId="0" fontId="21" fillId="27" borderId="30" xfId="63" applyFont="1" applyFill="1" applyBorder="1" applyAlignment="1" applyProtection="1">
      <alignment horizontal="center" vertical="center" wrapText="1"/>
      <protection/>
    </xf>
    <xf numFmtId="0" fontId="21" fillId="0" borderId="16" xfId="63" applyFont="1" applyFill="1" applyBorder="1" applyAlignment="1" applyProtection="1">
      <alignment horizontal="left" vertical="center" wrapText="1"/>
      <protection/>
    </xf>
    <xf numFmtId="175" fontId="22" fillId="0" borderId="12" xfId="0" applyNumberFormat="1" applyFont="1" applyFill="1" applyBorder="1" applyAlignment="1">
      <alignment/>
    </xf>
    <xf numFmtId="0" fontId="20" fillId="0" borderId="0" xfId="57" applyFont="1" applyFill="1" applyAlignment="1">
      <alignment horizontal="center" vertical="center" wrapText="1"/>
      <protection/>
    </xf>
    <xf numFmtId="0" fontId="21" fillId="33" borderId="18" xfId="63" applyFont="1" applyFill="1" applyBorder="1" applyAlignment="1" applyProtection="1">
      <alignment horizontal="center" vertical="center" wrapText="1"/>
      <protection/>
    </xf>
    <xf numFmtId="0" fontId="21" fillId="33" borderId="20" xfId="63" applyFont="1" applyFill="1" applyBorder="1" applyAlignment="1" applyProtection="1">
      <alignment horizontal="center" vertical="center" wrapText="1"/>
      <protection/>
    </xf>
    <xf numFmtId="0" fontId="21" fillId="33" borderId="32" xfId="63" applyFont="1" applyFill="1" applyBorder="1" applyAlignment="1" applyProtection="1">
      <alignment horizontal="center" vertical="center" wrapText="1"/>
      <protection/>
    </xf>
    <xf numFmtId="0" fontId="21" fillId="0" borderId="33" xfId="63" applyFont="1" applyFill="1" applyBorder="1" applyAlignment="1" applyProtection="1">
      <alignment horizontal="center" vertical="center" wrapText="1"/>
      <protection/>
    </xf>
    <xf numFmtId="0" fontId="21" fillId="0" borderId="34" xfId="63" applyFont="1" applyFill="1" applyBorder="1" applyAlignment="1" applyProtection="1">
      <alignment horizontal="center" vertical="center" wrapText="1"/>
      <protection/>
    </xf>
    <xf numFmtId="0" fontId="21" fillId="0" borderId="35" xfId="63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_Лист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view="pageBreakPreview" zoomScale="75" zoomScaleNormal="75" zoomScaleSheetLayoutView="75" zoomScalePageLayoutView="0" workbookViewId="0" topLeftCell="A1">
      <pane xSplit="2" ySplit="5" topLeftCell="C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34" sqref="C34"/>
    </sheetView>
  </sheetViews>
  <sheetFormatPr defaultColWidth="9.00390625" defaultRowHeight="12.75"/>
  <cols>
    <col min="1" max="1" width="11.625" style="5" customWidth="1"/>
    <col min="2" max="2" width="63.375" style="5" customWidth="1"/>
    <col min="3" max="3" width="19.375" style="5" customWidth="1"/>
    <col min="4" max="4" width="14.75390625" style="5" customWidth="1"/>
    <col min="5" max="5" width="12.875" style="5" customWidth="1"/>
    <col min="6" max="16384" width="9.125" style="5" customWidth="1"/>
  </cols>
  <sheetData>
    <row r="1" spans="1:5" ht="22.5">
      <c r="A1" s="60" t="s">
        <v>23</v>
      </c>
      <c r="B1" s="60"/>
      <c r="C1" s="60"/>
      <c r="D1" s="60"/>
      <c r="E1" s="60"/>
    </row>
    <row r="2" spans="1:5" ht="22.5">
      <c r="A2" s="60" t="s">
        <v>53</v>
      </c>
      <c r="B2" s="60"/>
      <c r="C2" s="60"/>
      <c r="D2" s="60"/>
      <c r="E2" s="60"/>
    </row>
    <row r="3" spans="1:5" ht="12" customHeight="1" thickBot="1">
      <c r="A3" s="1"/>
      <c r="B3" s="2"/>
      <c r="C3" s="6"/>
      <c r="D3" s="6"/>
      <c r="E3" s="3"/>
    </row>
    <row r="4" spans="1:5" ht="69" customHeight="1" thickBot="1">
      <c r="A4" s="11" t="s">
        <v>0</v>
      </c>
      <c r="B4" s="18" t="s">
        <v>1</v>
      </c>
      <c r="C4" s="19" t="s">
        <v>42</v>
      </c>
      <c r="D4" s="19" t="s">
        <v>20</v>
      </c>
      <c r="E4" s="20" t="s">
        <v>4</v>
      </c>
    </row>
    <row r="5" spans="1:5" ht="23.25" customHeight="1" thickBot="1">
      <c r="A5" s="61" t="s">
        <v>6</v>
      </c>
      <c r="B5" s="62"/>
      <c r="C5" s="62"/>
      <c r="D5" s="62"/>
      <c r="E5" s="63"/>
    </row>
    <row r="6" spans="1:5" ht="29.25" customHeight="1" thickBot="1">
      <c r="A6" s="21">
        <v>10000000</v>
      </c>
      <c r="B6" s="22" t="s">
        <v>2</v>
      </c>
      <c r="C6" s="23">
        <f>C7+C8+C9</f>
        <v>25719</v>
      </c>
      <c r="D6" s="23">
        <f>D7+D8+D9</f>
        <v>26117.41</v>
      </c>
      <c r="E6" s="24">
        <f>D6/C6*100</f>
        <v>101.54908822271473</v>
      </c>
    </row>
    <row r="7" spans="1:5" ht="30.75" customHeight="1">
      <c r="A7" s="25">
        <v>11010000</v>
      </c>
      <c r="B7" s="26" t="s">
        <v>10</v>
      </c>
      <c r="C7" s="27">
        <v>25710</v>
      </c>
      <c r="D7" s="27">
        <v>25104.173</v>
      </c>
      <c r="E7" s="28">
        <f>D7/C7*100</f>
        <v>97.64361338000778</v>
      </c>
    </row>
    <row r="8" spans="1:5" ht="39" customHeight="1">
      <c r="A8" s="7" t="s">
        <v>22</v>
      </c>
      <c r="B8" s="29" t="s">
        <v>21</v>
      </c>
      <c r="C8" s="30">
        <v>9</v>
      </c>
      <c r="D8" s="30">
        <v>7.937</v>
      </c>
      <c r="E8" s="28">
        <f>D8/C8*100</f>
        <v>88.1888888888889</v>
      </c>
    </row>
    <row r="9" spans="1:5" ht="39" customHeight="1" thickBot="1">
      <c r="A9" s="7">
        <v>13000000</v>
      </c>
      <c r="B9" s="29" t="s">
        <v>50</v>
      </c>
      <c r="C9" s="30">
        <v>0</v>
      </c>
      <c r="D9" s="30">
        <v>1005.3</v>
      </c>
      <c r="E9" s="28"/>
    </row>
    <row r="10" spans="1:5" ht="27" customHeight="1" thickBot="1">
      <c r="A10" s="21">
        <v>20000000</v>
      </c>
      <c r="B10" s="22" t="s">
        <v>3</v>
      </c>
      <c r="C10" s="23">
        <f>C11+C14+C12+C13</f>
        <v>321</v>
      </c>
      <c r="D10" s="23">
        <f>D11+D14+D12+D13</f>
        <v>510.62200000000007</v>
      </c>
      <c r="E10" s="24">
        <f>D10/C10*100</f>
        <v>159.0722741433022</v>
      </c>
    </row>
    <row r="11" spans="1:5" ht="41.25" customHeight="1">
      <c r="A11" s="25" t="s">
        <v>24</v>
      </c>
      <c r="B11" s="31" t="s">
        <v>25</v>
      </c>
      <c r="C11" s="27">
        <v>9</v>
      </c>
      <c r="D11" s="27">
        <v>8.847</v>
      </c>
      <c r="E11" s="9">
        <f>D11/C11*100</f>
        <v>98.3</v>
      </c>
    </row>
    <row r="12" spans="1:5" ht="28.5" customHeight="1">
      <c r="A12" s="7" t="s">
        <v>29</v>
      </c>
      <c r="B12" s="32" t="s">
        <v>30</v>
      </c>
      <c r="C12" s="30">
        <v>262</v>
      </c>
      <c r="D12" s="30">
        <v>362.91</v>
      </c>
      <c r="E12" s="9">
        <f>D12/C12*100</f>
        <v>138.51526717557252</v>
      </c>
    </row>
    <row r="13" spans="1:12" ht="33.75" customHeight="1">
      <c r="A13" s="4" t="s">
        <v>51</v>
      </c>
      <c r="B13" s="33" t="s">
        <v>52</v>
      </c>
      <c r="C13" s="34">
        <v>0</v>
      </c>
      <c r="D13" s="34">
        <v>21.605</v>
      </c>
      <c r="E13" s="9"/>
      <c r="L13" s="35" t="s">
        <v>49</v>
      </c>
    </row>
    <row r="14" spans="1:6" ht="28.5" customHeight="1" thickBot="1">
      <c r="A14" s="4" t="s">
        <v>27</v>
      </c>
      <c r="B14" s="33" t="s">
        <v>28</v>
      </c>
      <c r="C14" s="34">
        <v>50</v>
      </c>
      <c r="D14" s="34">
        <v>117.26</v>
      </c>
      <c r="E14" s="35" t="s">
        <v>49</v>
      </c>
      <c r="F14" s="5">
        <f>D14/C14*100</f>
        <v>234.52</v>
      </c>
    </row>
    <row r="15" spans="1:5" ht="28.5" customHeight="1" hidden="1" thickBot="1">
      <c r="A15" s="21" t="s">
        <v>38</v>
      </c>
      <c r="B15" s="22" t="s">
        <v>39</v>
      </c>
      <c r="C15" s="23">
        <f>C16</f>
        <v>0</v>
      </c>
      <c r="D15" s="23">
        <f>D16</f>
        <v>0</v>
      </c>
      <c r="E15" s="24"/>
    </row>
    <row r="16" spans="1:5" ht="60.75" hidden="1" thickBot="1">
      <c r="A16" s="25" t="s">
        <v>40</v>
      </c>
      <c r="B16" s="31" t="s">
        <v>41</v>
      </c>
      <c r="C16" s="27"/>
      <c r="D16" s="36"/>
      <c r="E16" s="28"/>
    </row>
    <row r="17" spans="1:5" ht="19.5" thickBot="1">
      <c r="A17" s="37"/>
      <c r="B17" s="38" t="s">
        <v>8</v>
      </c>
      <c r="C17" s="39">
        <f>C6+C10+C15</f>
        <v>26040</v>
      </c>
      <c r="D17" s="39">
        <f>D6+D10+D15</f>
        <v>26628.032</v>
      </c>
      <c r="E17" s="40">
        <f aca="true" t="shared" si="0" ref="E17:E23">D17/C17*100</f>
        <v>102.25818740399386</v>
      </c>
    </row>
    <row r="18" spans="1:5" ht="22.5" customHeight="1" thickBot="1">
      <c r="A18" s="21" t="s">
        <v>5</v>
      </c>
      <c r="B18" s="22" t="s">
        <v>7</v>
      </c>
      <c r="C18" s="23">
        <f>C19+C22+C20+C21</f>
        <v>157738.793</v>
      </c>
      <c r="D18" s="23">
        <f>D19+D22+D20+D21</f>
        <v>140787.315</v>
      </c>
      <c r="E18" s="24">
        <f t="shared" si="0"/>
        <v>89.25345016428521</v>
      </c>
    </row>
    <row r="19" spans="1:5" ht="24.75" customHeight="1">
      <c r="A19" s="41">
        <v>41020000</v>
      </c>
      <c r="B19" s="42" t="s">
        <v>43</v>
      </c>
      <c r="C19" s="43">
        <v>6874.8</v>
      </c>
      <c r="D19" s="43">
        <v>5400.7</v>
      </c>
      <c r="E19" s="44">
        <f t="shared" si="0"/>
        <v>78.55792168499447</v>
      </c>
    </row>
    <row r="20" spans="1:5" ht="24.75" customHeight="1">
      <c r="A20" s="45">
        <v>41030000</v>
      </c>
      <c r="B20" s="46" t="s">
        <v>44</v>
      </c>
      <c r="C20" s="47">
        <v>49620.8</v>
      </c>
      <c r="D20" s="47">
        <v>43862.1</v>
      </c>
      <c r="E20" s="48">
        <f t="shared" si="0"/>
        <v>88.39458452906844</v>
      </c>
    </row>
    <row r="21" spans="1:5" ht="24.75" customHeight="1">
      <c r="A21" s="45">
        <v>41040000</v>
      </c>
      <c r="B21" s="49" t="s">
        <v>45</v>
      </c>
      <c r="C21" s="52">
        <v>5408.223</v>
      </c>
      <c r="D21" s="53">
        <v>4592.29</v>
      </c>
      <c r="E21" s="48">
        <f t="shared" si="0"/>
        <v>84.91310362017246</v>
      </c>
    </row>
    <row r="22" spans="1:5" ht="25.5" customHeight="1" thickBot="1">
      <c r="A22" s="45">
        <v>41050000</v>
      </c>
      <c r="B22" s="46" t="s">
        <v>46</v>
      </c>
      <c r="C22" s="52">
        <v>95834.97</v>
      </c>
      <c r="D22" s="52">
        <v>86932.225</v>
      </c>
      <c r="E22" s="48">
        <f t="shared" si="0"/>
        <v>90.71033778170954</v>
      </c>
    </row>
    <row r="23" spans="1:7" ht="29.25" customHeight="1" thickBot="1">
      <c r="A23" s="50"/>
      <c r="B23" s="57" t="s">
        <v>9</v>
      </c>
      <c r="C23" s="51">
        <f>C18+C17</f>
        <v>183778.793</v>
      </c>
      <c r="D23" s="51">
        <f>D18+D17</f>
        <v>167415.347</v>
      </c>
      <c r="E23" s="40">
        <f t="shared" si="0"/>
        <v>91.09611847325606</v>
      </c>
      <c r="G23" s="56"/>
    </row>
    <row r="24" spans="1:5" ht="41.25" customHeight="1" thickBot="1">
      <c r="A24" s="11"/>
      <c r="B24" s="58" t="s">
        <v>26</v>
      </c>
      <c r="C24" s="12"/>
      <c r="D24" s="12">
        <v>0</v>
      </c>
      <c r="E24" s="13">
        <f aca="true" t="shared" si="1" ref="E24:E34">IF(C24=0,"",IF(D24/C24*100&gt;=200,"В/100",D24/C24*100))</f>
      </c>
    </row>
    <row r="25" spans="1:5" ht="21.75" customHeight="1" thickBot="1">
      <c r="A25" s="64" t="s">
        <v>11</v>
      </c>
      <c r="B25" s="65"/>
      <c r="C25" s="65"/>
      <c r="D25" s="65"/>
      <c r="E25" s="66"/>
    </row>
    <row r="26" spans="1:5" ht="22.5" customHeight="1">
      <c r="A26" s="7" t="s">
        <v>31</v>
      </c>
      <c r="B26" s="8" t="s">
        <v>12</v>
      </c>
      <c r="C26" s="59">
        <v>2038.962</v>
      </c>
      <c r="D26" s="59">
        <v>1559.684</v>
      </c>
      <c r="E26" s="54">
        <f t="shared" si="1"/>
        <v>76.49401999644917</v>
      </c>
    </row>
    <row r="27" spans="1:5" ht="30" customHeight="1">
      <c r="A27" s="7" t="s">
        <v>32</v>
      </c>
      <c r="B27" s="8" t="s">
        <v>13</v>
      </c>
      <c r="C27" s="59">
        <v>66802.375</v>
      </c>
      <c r="D27" s="59">
        <v>43173.557</v>
      </c>
      <c r="E27" s="54">
        <f t="shared" si="1"/>
        <v>64.62877554877353</v>
      </c>
    </row>
    <row r="28" spans="1:5" ht="19.5" customHeight="1">
      <c r="A28" s="7" t="s">
        <v>33</v>
      </c>
      <c r="B28" s="8" t="s">
        <v>14</v>
      </c>
      <c r="C28" s="59">
        <v>36376.351</v>
      </c>
      <c r="D28" s="59">
        <v>25082.777</v>
      </c>
      <c r="E28" s="54">
        <f t="shared" si="1"/>
        <v>68.95352697690869</v>
      </c>
    </row>
    <row r="29" spans="1:5" ht="25.5" customHeight="1">
      <c r="A29" s="7" t="s">
        <v>34</v>
      </c>
      <c r="B29" s="8" t="s">
        <v>19</v>
      </c>
      <c r="C29" s="59">
        <v>84692.484</v>
      </c>
      <c r="D29" s="59">
        <v>76091.304</v>
      </c>
      <c r="E29" s="54">
        <f t="shared" si="1"/>
        <v>89.84422277660437</v>
      </c>
    </row>
    <row r="30" spans="1:5" ht="25.5" customHeight="1">
      <c r="A30" s="7" t="s">
        <v>35</v>
      </c>
      <c r="B30" s="8" t="s">
        <v>15</v>
      </c>
      <c r="C30" s="59">
        <v>2707.36</v>
      </c>
      <c r="D30" s="59">
        <v>1812.868</v>
      </c>
      <c r="E30" s="54">
        <f>IF(C30=0,"",IF(D30/C30*100&gt;=200,"В/100",D30/C30*100))</f>
        <v>66.96072927131965</v>
      </c>
    </row>
    <row r="31" spans="1:5" ht="25.5" customHeight="1">
      <c r="A31" s="7" t="s">
        <v>36</v>
      </c>
      <c r="B31" s="8" t="s">
        <v>16</v>
      </c>
      <c r="C31" s="59">
        <v>990.744</v>
      </c>
      <c r="D31" s="59">
        <v>626.214</v>
      </c>
      <c r="E31" s="54">
        <f>IF(C31=0,"",IF(D31/C31*100&gt;=200,"В/100",D31/C31*100))</f>
        <v>63.206438797509755</v>
      </c>
    </row>
    <row r="32" spans="1:5" ht="30" customHeight="1">
      <c r="A32" s="7" t="s">
        <v>37</v>
      </c>
      <c r="B32" s="8" t="s">
        <v>48</v>
      </c>
      <c r="C32" s="59">
        <v>206</v>
      </c>
      <c r="D32" s="59">
        <v>0</v>
      </c>
      <c r="E32" s="54">
        <f t="shared" si="1"/>
        <v>0</v>
      </c>
    </row>
    <row r="33" spans="1:5" ht="29.25" customHeight="1" thickBot="1">
      <c r="A33" s="4" t="s">
        <v>47</v>
      </c>
      <c r="B33" s="10" t="s">
        <v>17</v>
      </c>
      <c r="C33" s="59">
        <v>8584.502</v>
      </c>
      <c r="D33" s="59">
        <v>7167.32</v>
      </c>
      <c r="E33" s="55">
        <f t="shared" si="1"/>
        <v>83.49138948304746</v>
      </c>
    </row>
    <row r="34" spans="1:5" s="16" customFormat="1" ht="23.25" customHeight="1" thickBot="1">
      <c r="A34" s="14"/>
      <c r="B34" s="15" t="s">
        <v>18</v>
      </c>
      <c r="C34" s="17">
        <f>SUM(C26:C33)</f>
        <v>202398.778</v>
      </c>
      <c r="D34" s="17">
        <f>SUM(D26:D33)</f>
        <v>155513.724</v>
      </c>
      <c r="E34" s="13">
        <f t="shared" si="1"/>
        <v>76.83530777048466</v>
      </c>
    </row>
  </sheetData>
  <sheetProtection/>
  <mergeCells count="4">
    <mergeCell ref="A1:E1"/>
    <mergeCell ref="A2:E2"/>
    <mergeCell ref="A5:E5"/>
    <mergeCell ref="A25:E25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Лена</cp:lastModifiedBy>
  <cp:lastPrinted>2019-04-16T12:46:26Z</cp:lastPrinted>
  <dcterms:created xsi:type="dcterms:W3CDTF">2015-04-06T06:03:14Z</dcterms:created>
  <dcterms:modified xsi:type="dcterms:W3CDTF">2019-06-12T11:57:20Z</dcterms:modified>
  <cp:category/>
  <cp:version/>
  <cp:contentType/>
  <cp:contentStatus/>
</cp:coreProperties>
</file>